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ARIO SILVIO\MARIO PM CASTRO 2017\CAMARA DE VEREADORES 07022017\PLANILHA PARA CÂMARA DOS VERADORES 14062017\"/>
    </mc:Choice>
  </mc:AlternateContent>
  <bookViews>
    <workbookView xWindow="0" yWindow="0" windowWidth="25800" windowHeight="12600" activeTab="1"/>
  </bookViews>
  <sheets>
    <sheet name="CRONOGRAMA" sheetId="2" r:id="rId1"/>
    <sheet name="PLANILHA" sheetId="1" r:id="rId2"/>
  </sheets>
  <definedNames>
    <definedName name="_xlnm.Print_Area" localSheetId="1">PLANILHA!$A$1:$G$56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2" l="1"/>
  <c r="M12" i="2"/>
  <c r="M11" i="2"/>
  <c r="M10" i="2"/>
  <c r="M9" i="2"/>
  <c r="M8" i="2"/>
  <c r="M7" i="2"/>
  <c r="C13" i="2"/>
  <c r="B13" i="2"/>
  <c r="D12" i="2"/>
  <c r="K12" i="2" s="1"/>
  <c r="C12" i="2"/>
  <c r="B12" i="2"/>
  <c r="C11" i="2"/>
  <c r="B11" i="2"/>
  <c r="C10" i="2"/>
  <c r="B10" i="2"/>
  <c r="C9" i="2"/>
  <c r="B9" i="2"/>
  <c r="C8" i="2"/>
  <c r="B8" i="2"/>
  <c r="B7" i="2"/>
  <c r="C7" i="2"/>
  <c r="C3" i="2"/>
  <c r="G51" i="1"/>
  <c r="G50" i="1"/>
  <c r="G48" i="1"/>
  <c r="G47" i="1" s="1"/>
  <c r="G46" i="1"/>
  <c r="G45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43" i="1"/>
  <c r="G42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I12" i="2" l="1"/>
  <c r="G49" i="1"/>
  <c r="D13" i="2" s="1"/>
  <c r="G44" i="1"/>
  <c r="D11" i="2" s="1"/>
  <c r="G41" i="1"/>
  <c r="D10" i="2" s="1"/>
  <c r="K10" i="2" s="1"/>
  <c r="G27" i="1"/>
  <c r="D9" i="2" s="1"/>
  <c r="K9" i="2" s="1"/>
  <c r="G12" i="1"/>
  <c r="G11" i="1" s="1"/>
  <c r="D8" i="2" s="1"/>
  <c r="K8" i="2" s="1"/>
  <c r="G10" i="1"/>
  <c r="G9" i="1"/>
  <c r="G8" i="1"/>
  <c r="G11" i="2" l="1"/>
  <c r="K11" i="2"/>
  <c r="K13" i="2"/>
  <c r="G13" i="2"/>
  <c r="I13" i="2"/>
  <c r="G7" i="1"/>
  <c r="I10" i="2"/>
  <c r="I11" i="2"/>
  <c r="I9" i="2"/>
  <c r="G52" i="1" l="1"/>
  <c r="D7" i="2"/>
  <c r="K7" i="2" s="1"/>
  <c r="K14" i="2" s="1"/>
  <c r="G12" i="2"/>
  <c r="I8" i="2" l="1"/>
  <c r="I14" i="2" s="1"/>
  <c r="G7" i="2"/>
  <c r="D14" i="2"/>
  <c r="J14" i="2" s="1"/>
  <c r="I7" i="2"/>
  <c r="G10" i="2"/>
  <c r="G9" i="2"/>
  <c r="G8" i="2"/>
  <c r="H14" i="2" l="1"/>
  <c r="G14" i="2"/>
  <c r="F14" i="2" s="1"/>
  <c r="M14" i="2" s="1"/>
  <c r="E8" i="2"/>
  <c r="E7" i="2"/>
  <c r="E9" i="2"/>
  <c r="E11" i="2"/>
  <c r="E10" i="2"/>
  <c r="E14" i="2" l="1"/>
  <c r="G15" i="2"/>
  <c r="I15" i="2" s="1"/>
  <c r="K15" i="2" s="1"/>
  <c r="J15" i="2" l="1"/>
  <c r="M15" i="2"/>
  <c r="F15" i="2"/>
  <c r="H15" i="2" l="1"/>
</calcChain>
</file>

<file path=xl/sharedStrings.xml><?xml version="1.0" encoding="utf-8"?>
<sst xmlns="http://schemas.openxmlformats.org/spreadsheetml/2006/main" count="148" uniqueCount="99">
  <si>
    <t>M2</t>
  </si>
  <si>
    <t>1.2</t>
  </si>
  <si>
    <t>1.3</t>
  </si>
  <si>
    <t>M3</t>
  </si>
  <si>
    <t>2.1</t>
  </si>
  <si>
    <t>ESCAVAÇÃO MANUAL DE VALAS. AF_03/2016</t>
  </si>
  <si>
    <t>2.2</t>
  </si>
  <si>
    <t>LASTRO DE CONCRETO, PREPARO MECÂNICO, INCLUSOS ADITIVO IMPERMEABILIZANTE, LANÇAMENTO E ADENSAMENTO</t>
  </si>
  <si>
    <t>2.3</t>
  </si>
  <si>
    <t>FORMA TABUA PARA CONCRETO EM FUNDACAO C/ REAPROVEITAMENTO 5X</t>
  </si>
  <si>
    <t>2.4</t>
  </si>
  <si>
    <t>MONTAGEM DE ARMADURA TRANSVERSAL DE ESTACAS DE SEÇÃO CIRCULAR, DIÂMETRO = 5,0 MM. AF_11/2016</t>
  </si>
  <si>
    <t>KG</t>
  </si>
  <si>
    <t>2.5</t>
  </si>
  <si>
    <t>CONCRETO FCK = 20MPA, TRAÇO 1:2,7:3 (CIMENTO/ AREIA MÉDIA/ BRITA 1)  - PREPARO MECÂNICO COM BETONEIRA 400 L. AF_07/2016</t>
  </si>
  <si>
    <t>LANCAMENTO/APLICACAO MANUAL DE CONCRETO EM FUNDACOES</t>
  </si>
  <si>
    <t>REATERRO DE VALA COM COMPACTAÇÃO MANUAL</t>
  </si>
  <si>
    <t>3.1</t>
  </si>
  <si>
    <t>4.1</t>
  </si>
  <si>
    <t>4.2</t>
  </si>
  <si>
    <t>M</t>
  </si>
  <si>
    <t>5.1</t>
  </si>
  <si>
    <t>6.1</t>
  </si>
  <si>
    <t>REGULARIZACAO E COMPACTACAO DE SUBLEITO ATE 20 CM DE ESPESSURA</t>
  </si>
  <si>
    <t>PINTURA</t>
  </si>
  <si>
    <t>LIMPEZA FINAL DA OBRA</t>
  </si>
  <si>
    <t>ITEM</t>
  </si>
  <si>
    <t>QUANT.</t>
  </si>
  <si>
    <t>TOTAL</t>
  </si>
  <si>
    <t>%</t>
  </si>
  <si>
    <t>PERIODO</t>
  </si>
  <si>
    <t>VALOR</t>
  </si>
  <si>
    <t>1ª MEDIÇÃO</t>
  </si>
  <si>
    <t>2ª MEDIÇÃO</t>
  </si>
  <si>
    <t>TOTAL ACUMULADO</t>
  </si>
  <si>
    <t>ESTACA A TRADO (BROCA) DIAMETRO = 20 CM, EM CONCRETO MOLDADO IN LOCO, 15 MPA, SEM ARMACAO.</t>
  </si>
  <si>
    <t>1.1</t>
  </si>
  <si>
    <t>DESCRIÇÃO DO SERVIÇO</t>
  </si>
  <si>
    <t>UNID.</t>
  </si>
  <si>
    <t>PREÇ.UNIT.</t>
  </si>
  <si>
    <t>ARMAÇÃO UTILIZANDO AÇO CA-25 DE 8.0 MM - MONTAGEM. AF_12/2015</t>
  </si>
  <si>
    <t>DEMOLIÇÃO</t>
  </si>
  <si>
    <t xml:space="preserve">CALÇADAS 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</si>
  <si>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</si>
  <si>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</si>
  <si>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</si>
  <si>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</si>
  <si>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</si>
  <si>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</si>
  <si>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</si>
  <si>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</si>
  <si>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</si>
  <si>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</si>
  <si>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BLOQUETE PAVER INTERTRAVADO DE CONCRETO MODELO RETANGULAR 20 X 10 CM, E = 8 CM, RESISTÊNCIA DE 35 MPA (nbr 9781) COR NATURAL</t>
  </si>
  <si>
    <t>FECHAMENTO EXTERNO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</si>
  <si>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</si>
  <si>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</si>
  <si>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</si>
  <si>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</si>
  <si>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</si>
  <si>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</si>
  <si>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</si>
  <si>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</si>
  <si>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</si>
  <si>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</si>
  <si>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MOURÃO TIPO PALITO DE CONCRETO - 1,00 m x 0,07 x (0,11 a 0,05 m)</t>
  </si>
  <si>
    <t>3.12</t>
  </si>
  <si>
    <t>3.13</t>
  </si>
  <si>
    <t>GRADIL</t>
  </si>
  <si>
    <t>5.2</t>
  </si>
  <si>
    <t>PAISAGISMO</t>
  </si>
  <si>
    <t>7.1</t>
  </si>
  <si>
    <t>TELA DE ALAMBRADO - RETIRADA E DEMOLIÇÃO DE VIGAS.</t>
  </si>
  <si>
    <t>7.2</t>
  </si>
  <si>
    <t>DEMOLICAO DE CONCRETO SIMPLES</t>
  </si>
  <si>
    <t>CARGA MANUAL DE ENTULHO EM CAMINHAO BASCULANTE 6 M3</t>
  </si>
  <si>
    <t>CARGA E DESCARGA MECANIZADAS DE ENTULHO EM CAMINHAO BASCULANTE 6 M3</t>
  </si>
  <si>
    <t>GUIA (MEIO-FIO) E SARJETA CONJUGADOS DE CONCRETO, MOLDADA IN LOCO EM TRECHO RETO COM EXTRUSORA, GUIA 13,5 CM BASE X 26 CM ALTURA, SARJETA 45 CM BASE X 11 CM ALTURA. AF_06/2016</t>
  </si>
  <si>
    <t>GUIA (MEIO-FIO) CONCRETO, MOLDADA  IN LOCO  EM TRECHO RETO COM EXTRUSORA, 14 CM BASE X 30 CM ALTURA. AF_06/2016</t>
  </si>
  <si>
    <t>PREPARO MANUAL DE TERRENO S/ RASPAGEM SUPERFICIAL</t>
  </si>
  <si>
    <t>ATERRO MANUAL DE VALAS COM SOLO ARGILO-ARENOSO E COMPACTAÇÃO MECANIZADA. AF_05/2016</t>
  </si>
  <si>
    <t>LASTRO COM PREPARO DE FUNDO, LARGURA MAIOR OU IGUAL A 1,5 M, COM CAMADA DE AREIA, LANÇAMENTO MECANIZADO, EM LOCAL COM NÍVEL BAIXO DE INTERFERÊNCIA. AF_06/2016</t>
  </si>
  <si>
    <t>ARMAÇÃO UTILIZANDO AÇO CA-25 DE 10.0 MM - MONTAGEM. AF_12/2015</t>
  </si>
  <si>
    <t>ALVENARIA DE VEDAÇÃO DE BLOCOS CERÂMICOS FURADOS NA VERTICAL DE 14X19X39CM (ESPESSURA 14CM) DE PAREDES COM ÁREA LÍQUIDA MAIOR OU IGUAL A 6M² SEM VÃOS E ARGAMASSA DE ASSENTAMENTO COM PREPARO MANUAL. AF_06/2014</t>
  </si>
  <si>
    <t>MASSA ÚNICA, PARA RECEBIMENTO DE PINTURA, EM ARGAMASSA TRAÇO 1:2:8, PREPARO MANUAL, APLICADA MANUALMENTE EM FACES INTERNAS DE PAREDES, ESPESSURA DE 10MM, COM EXECUÇÃO DE TALISCAS. AF_06/2014</t>
  </si>
  <si>
    <t>ATERRO MANUAL DE VALAS COM AREIA PARA ATERRO E COMPACTAÇÃO MECANIZADA. AF_05/2016</t>
  </si>
  <si>
    <t>PISO EM CONCRETO 20 MPA PREPARO MECANICO, ESPESSURA 7CM, INCLUSO JUNTAS DE DILATACAO EM MADEIRA</t>
  </si>
  <si>
    <t>UN</t>
  </si>
  <si>
    <t>GUARDA-CORPO COM CORRIMAO EM TUBO DE ACO GALVANIZADO 1 1/2"</t>
  </si>
  <si>
    <t>PORTAO DE ABRIR EM GRADIL DE METALON REDONDO DE 3/4"  VERTICAL, COM REQUADRO, ACABAMENTO NATURAL - COMPLETO</t>
  </si>
  <si>
    <t>FUNDO PREPARADOR PRIMER A BASE DE EPOXI, PARA ESTRUTURA METALICA, UMA DEMAO, ESPESSURA DE 25 MICRA.</t>
  </si>
  <si>
    <t>PINTURA ESMALTE FOSCO, DUAS DEMAOS, SOBRE SUPERFICIE METALICA</t>
  </si>
  <si>
    <t>PLANTIO DE GRAMA SAO CARLOS EM LEIVAS</t>
  </si>
  <si>
    <t xml:space="preserve">FECHAMENTO EXTERNO E CALÇADAS </t>
  </si>
  <si>
    <t>CONFERIR A PLANILHA</t>
  </si>
  <si>
    <t xml:space="preserve">DATAR CARIMBAR E ASSINAR - USAR PAPEL TIMBRADO DA EMPRESA </t>
  </si>
  <si>
    <t xml:space="preserve">ITEM </t>
  </si>
  <si>
    <t>SERVIÇOS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</si>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</sst>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dd/mm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</font>
    <font>
      <b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1" xfId="0" applyBorder="1"/>
    <xf numFmtId="164" fontId="0" fillId="0" borderId="3" xfId="0" applyNumberFormat="1" applyBorder="1"/>
    <xf numFmtId="0" fontId="0" fillId="0" borderId="5" xfId="0" applyBorder="1"/>
    <xf numFmtId="164" fontId="0" fillId="0" borderId="6" xfId="0" applyNumberFormat="1" applyBorder="1"/>
    <xf numFmtId="10" fontId="0" fillId="0" borderId="0" xfId="0" applyNumberFormat="1" applyAlignment="1">
      <alignment horizontal="center"/>
    </xf>
    <xf numFmtId="164" fontId="0" fillId="0" borderId="1" xfId="0" applyNumberFormat="1" applyBorder="1"/>
    <xf numFmtId="10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0" fontId="0" fillId="0" borderId="1" xfId="0" applyNumberFormat="1" applyBorder="1"/>
    <xf numFmtId="10" fontId="0" fillId="2" borderId="1" xfId="0" applyNumberFormat="1" applyFill="1" applyBorder="1" applyAlignment="1">
      <alignment horizontal="center"/>
    </xf>
    <xf numFmtId="164" fontId="0" fillId="0" borderId="8" xfId="0" applyNumberFormat="1" applyBorder="1"/>
    <xf numFmtId="10" fontId="0" fillId="0" borderId="8" xfId="0" applyNumberFormat="1" applyBorder="1" applyAlignment="1">
      <alignment horizontal="center"/>
    </xf>
    <xf numFmtId="165" fontId="0" fillId="0" borderId="3" xfId="0" applyNumberFormat="1" applyBorder="1" applyAlignment="1">
      <alignment horizontal="center" vertical="center"/>
    </xf>
    <xf numFmtId="164" fontId="0" fillId="0" borderId="5" xfId="0" applyNumberFormat="1" applyBorder="1"/>
    <xf numFmtId="10" fontId="0" fillId="0" borderId="5" xfId="0" applyNumberFormat="1" applyBorder="1" applyAlignment="1">
      <alignment horizontal="center"/>
    </xf>
    <xf numFmtId="10" fontId="0" fillId="0" borderId="5" xfId="0" applyNumberFormat="1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5" borderId="1" xfId="0" applyFont="1" applyFill="1" applyBorder="1" applyAlignment="1" applyProtection="1">
      <alignment horizontal="justify" vertical="top" wrapText="1"/>
      <protection locked="0"/>
    </xf>
    <xf numFmtId="0" fontId="3" fillId="5" borderId="1" xfId="0" applyFont="1" applyFill="1" applyBorder="1" applyAlignment="1" applyProtection="1">
      <alignment horizontal="center" wrapText="1"/>
      <protection locked="0"/>
    </xf>
    <xf numFmtId="4" fontId="3" fillId="5" borderId="1" xfId="0" applyNumberFormat="1" applyFont="1" applyFill="1" applyBorder="1" applyProtection="1">
      <protection locked="0"/>
    </xf>
    <xf numFmtId="0" fontId="2" fillId="3" borderId="1" xfId="0" applyFont="1" applyFill="1" applyBorder="1" applyAlignment="1" applyProtection="1">
      <alignment horizontal="justify" vertical="top" wrapText="1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39" fontId="2" fillId="0" borderId="1" xfId="0" applyNumberFormat="1" applyFont="1" applyBorder="1"/>
    <xf numFmtId="39" fontId="4" fillId="5" borderId="1" xfId="0" applyNumberFormat="1" applyFont="1" applyFill="1" applyBorder="1"/>
    <xf numFmtId="0" fontId="0" fillId="0" borderId="7" xfId="0" applyBorder="1" applyAlignment="1">
      <alignment horizontal="center"/>
    </xf>
    <xf numFmtId="0" fontId="4" fillId="0" borderId="8" xfId="0" applyFont="1" applyBorder="1" applyAlignment="1" applyProtection="1">
      <alignment horizontal="center" vertical="center" wrapText="1"/>
      <protection locked="0"/>
    </xf>
    <xf numFmtId="4" fontId="4" fillId="0" borderId="8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39" fontId="3" fillId="5" borderId="3" xfId="0" applyNumberFormat="1" applyFont="1" applyFill="1" applyBorder="1"/>
    <xf numFmtId="39" fontId="2" fillId="0" borderId="3" xfId="0" applyNumberFormat="1" applyFont="1" applyBorder="1"/>
    <xf numFmtId="10" fontId="0" fillId="0" borderId="0" xfId="0" applyNumberFormat="1"/>
    <xf numFmtId="4" fontId="2" fillId="6" borderId="1" xfId="0" applyNumberFormat="1" applyFont="1" applyFill="1" applyBorder="1" applyProtection="1">
      <protection locked="0"/>
    </xf>
    <xf numFmtId="0" fontId="3" fillId="5" borderId="2" xfId="0" applyFont="1" applyFill="1" applyBorder="1" applyAlignment="1" applyProtection="1">
      <alignment horizontal="left" vertical="top"/>
      <protection locked="0"/>
    </xf>
    <xf numFmtId="0" fontId="2" fillId="6" borderId="2" xfId="0" applyFont="1" applyFill="1" applyBorder="1" applyAlignment="1" applyProtection="1">
      <alignment horizontal="left" vertical="top"/>
      <protection locked="0"/>
    </xf>
    <xf numFmtId="39" fontId="0" fillId="0" borderId="1" xfId="0" applyNumberFormat="1" applyBorder="1"/>
    <xf numFmtId="0" fontId="0" fillId="7" borderId="2" xfId="0" applyFill="1" applyBorder="1"/>
    <xf numFmtId="0" fontId="0" fillId="7" borderId="1" xfId="0" applyFill="1" applyBorder="1"/>
    <xf numFmtId="39" fontId="0" fillId="7" borderId="1" xfId="0" applyNumberFormat="1" applyFill="1" applyBorder="1"/>
    <xf numFmtId="10" fontId="0" fillId="7" borderId="1" xfId="0" applyNumberFormat="1" applyFill="1" applyBorder="1" applyAlignment="1">
      <alignment horizontal="center"/>
    </xf>
    <xf numFmtId="10" fontId="0" fillId="7" borderId="1" xfId="0" applyNumberFormat="1" applyFill="1" applyBorder="1"/>
    <xf numFmtId="164" fontId="0" fillId="7" borderId="1" xfId="0" applyNumberFormat="1" applyFill="1" applyBorder="1"/>
    <xf numFmtId="164" fontId="0" fillId="7" borderId="3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9" fontId="2" fillId="4" borderId="1" xfId="0" applyNumberFormat="1" applyFont="1" applyFill="1" applyBorder="1"/>
    <xf numFmtId="39" fontId="2" fillId="2" borderId="1" xfId="0" applyNumberFormat="1" applyFont="1" applyFill="1" applyBorder="1"/>
    <xf numFmtId="39" fontId="2" fillId="2" borderId="3" xfId="0" applyNumberFormat="1" applyFont="1" applyFill="1" applyBorder="1"/>
    <xf numFmtId="39" fontId="2" fillId="8" borderId="1" xfId="0" applyNumberFormat="1" applyFont="1" applyFill="1" applyBorder="1"/>
    <xf numFmtId="0" fontId="0" fillId="4" borderId="1" xfId="0" applyFill="1" applyBorder="1"/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3" borderId="11" xfId="0" applyFont="1" applyFill="1" applyBorder="1" applyAlignment="1" applyProtection="1">
      <alignment horizontal="justify" vertical="top" wrapText="1"/>
      <protection locked="0"/>
    </xf>
    <xf numFmtId="0" fontId="2" fillId="3" borderId="11" xfId="0" applyFont="1" applyFill="1" applyBorder="1" applyAlignment="1" applyProtection="1">
      <alignment horizontal="center" wrapText="1"/>
      <protection locked="0"/>
    </xf>
    <xf numFmtId="4" fontId="2" fillId="6" borderId="11" xfId="0" applyNumberFormat="1" applyFont="1" applyFill="1" applyBorder="1" applyProtection="1">
      <protection locked="0"/>
    </xf>
    <xf numFmtId="39" fontId="2" fillId="2" borderId="12" xfId="0" applyNumberFormat="1" applyFont="1" applyFill="1" applyBorder="1"/>
    <xf numFmtId="0" fontId="0" fillId="0" borderId="13" xfId="0" applyBorder="1" applyAlignment="1">
      <alignment horizontal="center"/>
    </xf>
    <xf numFmtId="0" fontId="1" fillId="0" borderId="14" xfId="0" applyFont="1" applyBorder="1" applyAlignment="1">
      <alignment wrapText="1"/>
    </xf>
    <xf numFmtId="0" fontId="1" fillId="0" borderId="14" xfId="0" applyFont="1" applyBorder="1"/>
    <xf numFmtId="4" fontId="1" fillId="0" borderId="14" xfId="0" applyNumberFormat="1" applyFont="1" applyBorder="1"/>
    <xf numFmtId="164" fontId="1" fillId="0" borderId="15" xfId="0" applyNumberFormat="1" applyFont="1" applyBorder="1"/>
    <xf numFmtId="0" fontId="0" fillId="2" borderId="1" xfId="0" applyFill="1" applyBorder="1"/>
    <xf numFmtId="39" fontId="0" fillId="2" borderId="1" xfId="0" applyNumberFormat="1" applyFill="1" applyBorder="1"/>
    <xf numFmtId="10" fontId="0" fillId="2" borderId="1" xfId="0" applyNumberFormat="1" applyFill="1" applyBorder="1"/>
    <xf numFmtId="164" fontId="0" fillId="2" borderId="1" xfId="0" applyNumberFormat="1" applyFill="1" applyBorder="1"/>
    <xf numFmtId="164" fontId="0" fillId="2" borderId="3" xfId="0" applyNumberFormat="1" applyFill="1" applyBorder="1"/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5"/>
  <sheetViews>
    <sheetView workbookViewId="0">
      <selection activeCell="H30" sqref="H30"/>
    </sheetView>
  </sheetViews>
  <sheetFormatPr defaultRowHeight="15" x14ac:dyDescent="0.25"/>
  <cols>
    <col min="2" max="2" width="9.140625" style="71"/>
    <col min="3" max="3" width="42.5703125" customWidth="1"/>
    <col min="4" max="4" width="12.42578125" style="4" customWidth="1"/>
    <col min="5" max="5" width="9.140625" style="9"/>
    <col min="7" max="7" width="11.7109375" bestFit="1" customWidth="1"/>
    <col min="8" max="8" width="10.140625" bestFit="1" customWidth="1"/>
    <col min="9" max="9" width="11.7109375" bestFit="1" customWidth="1"/>
    <col min="10" max="10" width="10.140625" bestFit="1" customWidth="1"/>
    <col min="11" max="11" width="11.7109375" bestFit="1" customWidth="1"/>
    <col min="13" max="13" width="11.7109375" customWidth="1"/>
  </cols>
  <sheetData>
    <row r="2" spans="2:13" ht="15.75" thickBot="1" x14ac:dyDescent="0.3"/>
    <row r="3" spans="2:13" x14ac:dyDescent="0.25">
      <c r="B3" s="72"/>
      <c r="C3" s="77" t="str">
        <f>PLANILHA!C4</f>
        <v xml:space="preserve">FECHAMENTO EXTERNO E CALÇADAS </v>
      </c>
      <c r="D3" s="15"/>
      <c r="E3" s="16"/>
      <c r="F3" s="82" t="s">
        <v>32</v>
      </c>
      <c r="G3" s="82"/>
      <c r="H3" s="82" t="s">
        <v>33</v>
      </c>
      <c r="I3" s="83"/>
      <c r="J3" s="82" t="s">
        <v>33</v>
      </c>
      <c r="K3" s="83"/>
    </row>
    <row r="4" spans="2:13" x14ac:dyDescent="0.25">
      <c r="B4" s="73"/>
      <c r="C4" s="5"/>
      <c r="D4" s="10"/>
      <c r="E4" s="11"/>
      <c r="F4" s="84" t="s">
        <v>30</v>
      </c>
      <c r="G4" s="84"/>
      <c r="H4" s="84" t="s">
        <v>30</v>
      </c>
      <c r="I4" s="85"/>
      <c r="J4" s="84" t="s">
        <v>30</v>
      </c>
      <c r="K4" s="85"/>
    </row>
    <row r="5" spans="2:13" x14ac:dyDescent="0.25">
      <c r="B5" s="78" t="s">
        <v>96</v>
      </c>
      <c r="C5" s="80" t="s">
        <v>97</v>
      </c>
      <c r="D5" s="10" t="s">
        <v>98</v>
      </c>
      <c r="E5" s="11"/>
      <c r="F5" s="12"/>
      <c r="G5" s="12"/>
      <c r="H5" s="12"/>
      <c r="I5" s="17"/>
      <c r="J5" s="12"/>
      <c r="K5" s="17"/>
    </row>
    <row r="6" spans="2:13" x14ac:dyDescent="0.25">
      <c r="B6" s="79"/>
      <c r="C6" s="81"/>
      <c r="D6" s="10"/>
      <c r="E6" s="11" t="s">
        <v>29</v>
      </c>
      <c r="F6" s="21" t="s">
        <v>29</v>
      </c>
      <c r="G6" s="21" t="s">
        <v>31</v>
      </c>
      <c r="H6" s="21" t="s">
        <v>29</v>
      </c>
      <c r="I6" s="22" t="s">
        <v>31</v>
      </c>
      <c r="J6" s="49" t="s">
        <v>29</v>
      </c>
      <c r="K6" s="50" t="s">
        <v>31</v>
      </c>
    </row>
    <row r="7" spans="2:13" x14ac:dyDescent="0.25">
      <c r="B7" s="74">
        <f>PLANILHA!B7</f>
        <v>1</v>
      </c>
      <c r="C7" s="43" t="str">
        <f>PLANILHA!C7</f>
        <v>DEMOLIÇÃO</v>
      </c>
      <c r="D7" s="44">
        <f>PLANILHA!G7</f>
        <v>0</v>
      </c>
      <c r="E7" s="45" t="e">
        <f>D7/$D$14</f>
        <v>#DIV/0!</v>
      </c>
      <c r="F7" s="46"/>
      <c r="G7" s="47">
        <f>F7*$D7</f>
        <v>0</v>
      </c>
      <c r="H7" s="46"/>
      <c r="I7" s="48">
        <f>H7*$D7</f>
        <v>0</v>
      </c>
      <c r="J7" s="46"/>
      <c r="K7" s="48">
        <f>J7*$D7</f>
        <v>0</v>
      </c>
      <c r="M7" s="37">
        <f>F7+H7+J7</f>
        <v>0</v>
      </c>
    </row>
    <row r="8" spans="2:13" x14ac:dyDescent="0.25">
      <c r="B8" s="73">
        <f>PLANILHA!B11</f>
        <v>2</v>
      </c>
      <c r="C8" s="5" t="str">
        <f>PLANILHA!C11</f>
        <v xml:space="preserve">CALÇADAS </v>
      </c>
      <c r="D8" s="41">
        <f>PLANILHA!G11</f>
        <v>0</v>
      </c>
      <c r="E8" s="14" t="e">
        <f>D8/$D$14</f>
        <v>#DIV/0!</v>
      </c>
      <c r="F8" s="13"/>
      <c r="G8" s="10">
        <f t="shared" ref="G8:G13" si="0">F8*$D8</f>
        <v>0</v>
      </c>
      <c r="H8" s="13"/>
      <c r="I8" s="6">
        <f t="shared" ref="I8:I13" si="1">H8*$D8</f>
        <v>0</v>
      </c>
      <c r="J8" s="13"/>
      <c r="K8" s="6">
        <f t="shared" ref="K8:K13" si="2">J8*$D8</f>
        <v>0</v>
      </c>
      <c r="M8" s="37">
        <f t="shared" ref="M8:M13" si="3">F8+H8+J8</f>
        <v>0</v>
      </c>
    </row>
    <row r="9" spans="2:13" x14ac:dyDescent="0.25">
      <c r="B9" s="74">
        <f>PLANILHA!B27</f>
        <v>3</v>
      </c>
      <c r="C9" s="42" t="str">
        <f>PLANILHA!C27</f>
        <v>FECHAMENTO EXTERNO</v>
      </c>
      <c r="D9" s="44">
        <f>PLANILHA!G27</f>
        <v>0</v>
      </c>
      <c r="E9" s="45" t="e">
        <f>D9/$D$14</f>
        <v>#DIV/0!</v>
      </c>
      <c r="F9" s="46"/>
      <c r="G9" s="47">
        <f t="shared" si="0"/>
        <v>0</v>
      </c>
      <c r="H9" s="46"/>
      <c r="I9" s="48">
        <f t="shared" si="1"/>
        <v>0</v>
      </c>
      <c r="J9" s="46"/>
      <c r="K9" s="48">
        <f t="shared" si="2"/>
        <v>0</v>
      </c>
      <c r="M9" s="37">
        <f t="shared" si="3"/>
        <v>0</v>
      </c>
    </row>
    <row r="10" spans="2:13" x14ac:dyDescent="0.25">
      <c r="B10" s="73">
        <f>PLANILHA!B41</f>
        <v>4</v>
      </c>
      <c r="C10" s="5" t="str">
        <f>PLANILHA!C41</f>
        <v>GRADIL</v>
      </c>
      <c r="D10" s="41">
        <f>PLANILHA!G41</f>
        <v>0</v>
      </c>
      <c r="E10" s="14" t="e">
        <f>D10/$D$14</f>
        <v>#DIV/0!</v>
      </c>
      <c r="F10" s="13"/>
      <c r="G10" s="10">
        <f t="shared" si="0"/>
        <v>0</v>
      </c>
      <c r="H10" s="13"/>
      <c r="I10" s="6">
        <f t="shared" si="1"/>
        <v>0</v>
      </c>
      <c r="J10" s="13"/>
      <c r="K10" s="6">
        <f t="shared" si="2"/>
        <v>0</v>
      </c>
      <c r="M10" s="37">
        <f t="shared" si="3"/>
        <v>0</v>
      </c>
    </row>
    <row r="11" spans="2:13" x14ac:dyDescent="0.25">
      <c r="B11" s="74">
        <f>PLANILHA!B44</f>
        <v>5</v>
      </c>
      <c r="C11" s="43" t="str">
        <f>PLANILHA!C44</f>
        <v>PINTURA</v>
      </c>
      <c r="D11" s="44">
        <f>PLANILHA!G44</f>
        <v>0</v>
      </c>
      <c r="E11" s="45" t="e">
        <f>D11/$D$14</f>
        <v>#DIV/0!</v>
      </c>
      <c r="F11" s="46"/>
      <c r="G11" s="47">
        <f t="shared" si="0"/>
        <v>0</v>
      </c>
      <c r="H11" s="46"/>
      <c r="I11" s="48">
        <f t="shared" si="1"/>
        <v>0</v>
      </c>
      <c r="J11" s="46"/>
      <c r="K11" s="48">
        <f t="shared" si="2"/>
        <v>0</v>
      </c>
      <c r="M11" s="37">
        <f t="shared" si="3"/>
        <v>0</v>
      </c>
    </row>
    <row r="12" spans="2:13" x14ac:dyDescent="0.25">
      <c r="B12" s="75">
        <f>PLANILHA!B47</f>
        <v>6</v>
      </c>
      <c r="C12" s="66" t="str">
        <f>PLANILHA!C47</f>
        <v>PAISAGISMO</v>
      </c>
      <c r="D12" s="67">
        <f>PLANILHA!G47</f>
        <v>0</v>
      </c>
      <c r="E12" s="14"/>
      <c r="F12" s="68"/>
      <c r="G12" s="69">
        <f>F11*$D11</f>
        <v>0</v>
      </c>
      <c r="H12" s="68"/>
      <c r="I12" s="70">
        <f t="shared" si="1"/>
        <v>0</v>
      </c>
      <c r="J12" s="68"/>
      <c r="K12" s="70">
        <f t="shared" si="2"/>
        <v>0</v>
      </c>
      <c r="M12" s="37">
        <f t="shared" si="3"/>
        <v>0</v>
      </c>
    </row>
    <row r="13" spans="2:13" x14ac:dyDescent="0.25">
      <c r="B13" s="74">
        <f>PLANILHA!B49</f>
        <v>7</v>
      </c>
      <c r="C13" s="43" t="str">
        <f>PLANILHA!C49</f>
        <v>LIMPEZA FINAL DA OBRA</v>
      </c>
      <c r="D13" s="44">
        <f>PLANILHA!G49</f>
        <v>0</v>
      </c>
      <c r="E13" s="45"/>
      <c r="F13" s="46"/>
      <c r="G13" s="47">
        <f t="shared" si="0"/>
        <v>0</v>
      </c>
      <c r="H13" s="46"/>
      <c r="I13" s="48">
        <f t="shared" si="1"/>
        <v>0</v>
      </c>
      <c r="J13" s="46"/>
      <c r="K13" s="48">
        <f t="shared" si="2"/>
        <v>0</v>
      </c>
      <c r="M13" s="37">
        <f t="shared" si="3"/>
        <v>0</v>
      </c>
    </row>
    <row r="14" spans="2:13" x14ac:dyDescent="0.25">
      <c r="B14" s="74"/>
      <c r="C14" s="43" t="s">
        <v>28</v>
      </c>
      <c r="D14" s="47">
        <f>SUM(D7:D13)</f>
        <v>0</v>
      </c>
      <c r="E14" s="45" t="e">
        <f>SUM(E7:E13)</f>
        <v>#DIV/0!</v>
      </c>
      <c r="F14" s="46" t="e">
        <f>G14/D14</f>
        <v>#DIV/0!</v>
      </c>
      <c r="G14" s="47">
        <f>SUM(G7:G13)</f>
        <v>0</v>
      </c>
      <c r="H14" s="46" t="e">
        <f>I14/D14</f>
        <v>#DIV/0!</v>
      </c>
      <c r="I14" s="48">
        <f>SUM(I7:I13)</f>
        <v>0</v>
      </c>
      <c r="J14" s="46" t="e">
        <f>K14/D14</f>
        <v>#DIV/0!</v>
      </c>
      <c r="K14" s="48">
        <f>SUM(K7:K13)</f>
        <v>0</v>
      </c>
      <c r="M14" s="37" t="e">
        <f>F14+H14+J14</f>
        <v>#DIV/0!</v>
      </c>
    </row>
    <row r="15" spans="2:13" ht="15.75" thickBot="1" x14ac:dyDescent="0.3">
      <c r="B15" s="76"/>
      <c r="C15" s="7" t="s">
        <v>34</v>
      </c>
      <c r="D15" s="18"/>
      <c r="E15" s="19"/>
      <c r="F15" s="20" t="e">
        <f>G15/D14</f>
        <v>#DIV/0!</v>
      </c>
      <c r="G15" s="18">
        <f>G14</f>
        <v>0</v>
      </c>
      <c r="H15" s="20" t="e">
        <f>I15/D14</f>
        <v>#DIV/0!</v>
      </c>
      <c r="I15" s="8">
        <f>G15+I14</f>
        <v>0</v>
      </c>
      <c r="J15" s="20" t="e">
        <f>K15/D14</f>
        <v>#DIV/0!</v>
      </c>
      <c r="K15" s="8">
        <f>I15+K14</f>
        <v>0</v>
      </c>
      <c r="M15" s="37" t="e">
        <f>K15/D14</f>
        <v>#DIV/0!</v>
      </c>
    </row>
  </sheetData>
  <mergeCells count="8">
    <mergeCell ref="B5:B6"/>
    <mergeCell ref="C5:C6"/>
    <mergeCell ref="J3:K3"/>
    <mergeCell ref="J4:K4"/>
    <mergeCell ref="F4:G4"/>
    <mergeCell ref="F3:G3"/>
    <mergeCell ref="H3:I3"/>
    <mergeCell ref="H4:I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55"/>
  <sheetViews>
    <sheetView tabSelected="1" workbookViewId="0">
      <selection sqref="A1:G56"/>
    </sheetView>
  </sheetViews>
  <sheetFormatPr defaultRowHeight="15" x14ac:dyDescent="0.25"/>
  <cols>
    <col min="1" max="1" width="4.42578125" customWidth="1"/>
    <col min="2" max="2" width="6.42578125" style="2" customWidth="1"/>
    <col min="3" max="3" width="84.7109375" style="3" customWidth="1"/>
    <col min="4" max="4" width="6.5703125" customWidth="1"/>
    <col min="5" max="5" width="9.140625" style="1"/>
    <col min="6" max="6" width="11.85546875" customWidth="1"/>
    <col min="7" max="7" width="12.140625" style="4" customWidth="1"/>
  </cols>
  <sheetData>
    <row r="4" spans="2:7" x14ac:dyDescent="0.25">
      <c r="C4" s="3" t="s">
        <v>93</v>
      </c>
    </row>
    <row r="5" spans="2:7" ht="15.75" thickBot="1" x14ac:dyDescent="0.3"/>
    <row r="6" spans="2:7" x14ac:dyDescent="0.25">
      <c r="B6" s="30" t="s">
        <v>26</v>
      </c>
      <c r="C6" s="31" t="s">
        <v>37</v>
      </c>
      <c r="D6" s="31" t="s">
        <v>38</v>
      </c>
      <c r="E6" s="32" t="s">
        <v>27</v>
      </c>
      <c r="F6" s="33" t="s">
        <v>39</v>
      </c>
      <c r="G6" s="34" t="s">
        <v>28</v>
      </c>
    </row>
    <row r="7" spans="2:7" x14ac:dyDescent="0.25">
      <c r="B7" s="39">
        <v>1</v>
      </c>
      <c r="C7" s="23" t="s">
        <v>41</v>
      </c>
      <c r="D7" s="24"/>
      <c r="E7" s="25"/>
      <c r="F7" s="51"/>
      <c r="G7" s="35">
        <f>SUM(G8:G10)</f>
        <v>0</v>
      </c>
    </row>
    <row r="8" spans="2:7" x14ac:dyDescent="0.25">
      <c r="B8" s="40" t="s">
        <v>36</v>
      </c>
      <c r="C8" s="26" t="s">
        <v>74</v>
      </c>
      <c r="D8" s="27" t="s">
        <v>3</v>
      </c>
      <c r="E8" s="38">
        <v>22</v>
      </c>
      <c r="F8" s="28"/>
      <c r="G8" s="36">
        <f t="shared" ref="G8:G51" si="0">E8*F8</f>
        <v>0</v>
      </c>
    </row>
    <row r="9" spans="2:7" x14ac:dyDescent="0.25">
      <c r="B9" s="40" t="s">
        <v>1</v>
      </c>
      <c r="C9" s="26" t="s">
        <v>75</v>
      </c>
      <c r="D9" s="27" t="s">
        <v>3</v>
      </c>
      <c r="E9" s="38">
        <v>22</v>
      </c>
      <c r="F9" s="28"/>
      <c r="G9" s="36">
        <f t="shared" si="0"/>
        <v>0</v>
      </c>
    </row>
    <row r="10" spans="2:7" x14ac:dyDescent="0.25">
      <c r="B10" s="40" t="s">
        <v>2</v>
      </c>
      <c r="C10" s="26" t="s">
        <v>76</v>
      </c>
      <c r="D10" s="27" t="s">
        <v>3</v>
      </c>
      <c r="E10" s="38">
        <v>22</v>
      </c>
      <c r="F10" s="28"/>
      <c r="G10" s="36">
        <f t="shared" si="0"/>
        <v>0</v>
      </c>
    </row>
    <row r="11" spans="2:7" x14ac:dyDescent="0.25">
      <c r="B11" s="39">
        <v>2</v>
      </c>
      <c r="C11" s="23" t="s">
        <v>42</v>
      </c>
      <c r="D11" s="24"/>
      <c r="E11" s="25"/>
      <c r="F11" s="51"/>
      <c r="G11" s="35">
        <f>SUM(G12:G26)</f>
        <v>0</v>
      </c>
    </row>
    <row r="12" spans="2:7" ht="22.5" x14ac:dyDescent="0.25">
      <c r="B12" s="40" t="s">
        <v>4</v>
      </c>
      <c r="C12" s="26" t="s">
        <v>77</v>
      </c>
      <c r="D12" s="27" t="s">
        <v>20</v>
      </c>
      <c r="E12" s="38">
        <v>111.5</v>
      </c>
      <c r="F12" s="52"/>
      <c r="G12" s="53">
        <f t="shared" si="0"/>
        <v>0</v>
      </c>
    </row>
    <row r="13" spans="2:7" ht="22.5" x14ac:dyDescent="0.25">
      <c r="B13" s="40" t="s">
        <v>6</v>
      </c>
      <c r="C13" s="26" t="s">
        <v>78</v>
      </c>
      <c r="D13" s="27" t="s">
        <v>20</v>
      </c>
      <c r="E13" s="38">
        <v>106.7</v>
      </c>
      <c r="F13" s="54"/>
      <c r="G13" s="53">
        <f t="shared" si="0"/>
        <v>0</v>
      </c>
    </row>
    <row r="14" spans="2:7" x14ac:dyDescent="0.25">
      <c r="B14" s="40" t="s">
        <v>8</v>
      </c>
      <c r="C14" s="26" t="s">
        <v>79</v>
      </c>
      <c r="D14" s="27" t="s">
        <v>0</v>
      </c>
      <c r="E14" s="38">
        <v>215</v>
      </c>
      <c r="F14" s="52"/>
      <c r="G14" s="53">
        <f t="shared" si="0"/>
        <v>0</v>
      </c>
    </row>
    <row r="15" spans="2:7" x14ac:dyDescent="0.25">
      <c r="B15" s="40" t="s">
        <v>10</v>
      </c>
      <c r="C15" s="26" t="s">
        <v>80</v>
      </c>
      <c r="D15" s="27" t="s">
        <v>3</v>
      </c>
      <c r="E15" s="38">
        <v>110</v>
      </c>
      <c r="F15" s="52"/>
      <c r="G15" s="53">
        <f t="shared" si="0"/>
        <v>0</v>
      </c>
    </row>
    <row r="16" spans="2:7" x14ac:dyDescent="0.25">
      <c r="B16" s="40" t="s">
        <v>13</v>
      </c>
      <c r="C16" s="26" t="s">
        <v>23</v>
      </c>
      <c r="D16" s="27" t="s">
        <v>0</v>
      </c>
      <c r="E16" s="38">
        <v>215</v>
      </c>
      <c r="F16" s="52"/>
      <c r="G16" s="53">
        <f t="shared" si="0"/>
        <v>0</v>
      </c>
    </row>
    <row r="17" spans="2:7" ht="22.5" x14ac:dyDescent="0.25">
      <c r="B17" s="40" t="s">
        <v>43</v>
      </c>
      <c r="C17" s="26" t="s">
        <v>81</v>
      </c>
      <c r="D17" s="27" t="s">
        <v>3</v>
      </c>
      <c r="E17" s="38">
        <v>2.75</v>
      </c>
      <c r="F17" s="52"/>
      <c r="G17" s="53">
        <f t="shared" si="0"/>
        <v>0</v>
      </c>
    </row>
    <row r="18" spans="2:7" x14ac:dyDescent="0.25">
      <c r="B18" s="40" t="s">
        <v>44</v>
      </c>
      <c r="C18" s="26" t="s">
        <v>9</v>
      </c>
      <c r="D18" s="27" t="s">
        <v>0</v>
      </c>
      <c r="E18" s="38">
        <v>60</v>
      </c>
      <c r="F18" s="52"/>
      <c r="G18" s="53">
        <f t="shared" si="0"/>
        <v>0</v>
      </c>
    </row>
    <row r="19" spans="2:7" x14ac:dyDescent="0.25">
      <c r="B19" s="40" t="s">
        <v>45</v>
      </c>
      <c r="C19" s="26" t="s">
        <v>11</v>
      </c>
      <c r="D19" s="27" t="s">
        <v>12</v>
      </c>
      <c r="E19" s="38">
        <v>39.04</v>
      </c>
      <c r="F19" s="54"/>
      <c r="G19" s="53">
        <f t="shared" si="0"/>
        <v>0</v>
      </c>
    </row>
    <row r="20" spans="2:7" x14ac:dyDescent="0.25">
      <c r="B20" s="40" t="s">
        <v>46</v>
      </c>
      <c r="C20" s="26" t="s">
        <v>82</v>
      </c>
      <c r="D20" s="27" t="s">
        <v>12</v>
      </c>
      <c r="E20" s="38">
        <v>133.80000000000001</v>
      </c>
      <c r="F20" s="52"/>
      <c r="G20" s="53">
        <f t="shared" si="0"/>
        <v>0</v>
      </c>
    </row>
    <row r="21" spans="2:7" ht="22.5" x14ac:dyDescent="0.25">
      <c r="B21" s="40" t="s">
        <v>47</v>
      </c>
      <c r="C21" s="26" t="s">
        <v>14</v>
      </c>
      <c r="D21" s="27" t="s">
        <v>3</v>
      </c>
      <c r="E21" s="38">
        <v>6.75</v>
      </c>
      <c r="F21" s="54"/>
      <c r="G21" s="53">
        <f t="shared" si="0"/>
        <v>0</v>
      </c>
    </row>
    <row r="22" spans="2:7" x14ac:dyDescent="0.25">
      <c r="B22" s="40" t="s">
        <v>48</v>
      </c>
      <c r="C22" s="26" t="s">
        <v>15</v>
      </c>
      <c r="D22" s="27" t="s">
        <v>3</v>
      </c>
      <c r="E22" s="38">
        <v>6.75</v>
      </c>
      <c r="F22" s="52"/>
      <c r="G22" s="53">
        <f t="shared" si="0"/>
        <v>0</v>
      </c>
    </row>
    <row r="23" spans="2:7" ht="33.75" x14ac:dyDescent="0.25">
      <c r="B23" s="40" t="s">
        <v>49</v>
      </c>
      <c r="C23" s="26" t="s">
        <v>83</v>
      </c>
      <c r="D23" s="27" t="s">
        <v>0</v>
      </c>
      <c r="E23" s="38">
        <v>55</v>
      </c>
      <c r="F23" s="52"/>
      <c r="G23" s="53">
        <f t="shared" si="0"/>
        <v>0</v>
      </c>
    </row>
    <row r="24" spans="2:7" ht="33.75" x14ac:dyDescent="0.25">
      <c r="B24" s="40" t="s">
        <v>50</v>
      </c>
      <c r="C24" s="26" t="s">
        <v>84</v>
      </c>
      <c r="D24" s="27" t="s">
        <v>0</v>
      </c>
      <c r="E24" s="38">
        <v>110</v>
      </c>
      <c r="F24" s="52"/>
      <c r="G24" s="53">
        <f t="shared" si="0"/>
        <v>0</v>
      </c>
    </row>
    <row r="25" spans="2:7" x14ac:dyDescent="0.25">
      <c r="B25" s="40" t="s">
        <v>51</v>
      </c>
      <c r="C25" s="26" t="s">
        <v>85</v>
      </c>
      <c r="D25" s="27" t="s">
        <v>3</v>
      </c>
      <c r="E25" s="38">
        <v>10.75</v>
      </c>
      <c r="F25" s="54"/>
      <c r="G25" s="53">
        <f t="shared" si="0"/>
        <v>0</v>
      </c>
    </row>
    <row r="26" spans="2:7" ht="22.5" x14ac:dyDescent="0.25">
      <c r="B26" s="40" t="s">
        <v>52</v>
      </c>
      <c r="C26" s="26" t="s">
        <v>53</v>
      </c>
      <c r="D26" s="27"/>
      <c r="E26" s="38">
        <v>980.73</v>
      </c>
      <c r="F26" s="52"/>
      <c r="G26" s="53">
        <f t="shared" si="0"/>
        <v>0</v>
      </c>
    </row>
    <row r="27" spans="2:7" x14ac:dyDescent="0.25">
      <c r="B27" s="39">
        <v>3</v>
      </c>
      <c r="C27" s="23" t="s">
        <v>54</v>
      </c>
      <c r="D27" s="24"/>
      <c r="E27" s="25"/>
      <c r="F27" s="29"/>
      <c r="G27" s="35">
        <f>SUM(G28:G40)</f>
        <v>0</v>
      </c>
    </row>
    <row r="28" spans="2:7" x14ac:dyDescent="0.25">
      <c r="B28" s="40" t="s">
        <v>17</v>
      </c>
      <c r="C28" s="26" t="s">
        <v>35</v>
      </c>
      <c r="D28" s="27" t="s">
        <v>20</v>
      </c>
      <c r="E28" s="38">
        <v>255</v>
      </c>
      <c r="F28" s="28"/>
      <c r="G28" s="53">
        <f t="shared" si="0"/>
        <v>0</v>
      </c>
    </row>
    <row r="29" spans="2:7" x14ac:dyDescent="0.25">
      <c r="B29" s="40" t="s">
        <v>55</v>
      </c>
      <c r="C29" s="26" t="s">
        <v>5</v>
      </c>
      <c r="D29" s="27" t="s">
        <v>3</v>
      </c>
      <c r="E29" s="38">
        <v>37.64</v>
      </c>
      <c r="F29" s="28"/>
      <c r="G29" s="53">
        <f t="shared" si="0"/>
        <v>0</v>
      </c>
    </row>
    <row r="30" spans="2:7" ht="22.5" x14ac:dyDescent="0.25">
      <c r="B30" s="40" t="s">
        <v>56</v>
      </c>
      <c r="C30" s="26" t="s">
        <v>7</v>
      </c>
      <c r="D30" s="27" t="s">
        <v>3</v>
      </c>
      <c r="E30" s="38">
        <v>3.1</v>
      </c>
      <c r="F30" s="28"/>
      <c r="G30" s="53">
        <f t="shared" si="0"/>
        <v>0</v>
      </c>
    </row>
    <row r="31" spans="2:7" x14ac:dyDescent="0.25">
      <c r="B31" s="40" t="s">
        <v>57</v>
      </c>
      <c r="C31" s="26" t="s">
        <v>9</v>
      </c>
      <c r="D31" s="27" t="s">
        <v>0</v>
      </c>
      <c r="E31" s="38">
        <v>123</v>
      </c>
      <c r="F31" s="28"/>
      <c r="G31" s="53">
        <f t="shared" si="0"/>
        <v>0</v>
      </c>
    </row>
    <row r="32" spans="2:7" x14ac:dyDescent="0.25">
      <c r="B32" s="40" t="s">
        <v>58</v>
      </c>
      <c r="C32" s="26" t="s">
        <v>11</v>
      </c>
      <c r="D32" s="27" t="s">
        <v>12</v>
      </c>
      <c r="E32" s="38">
        <v>492</v>
      </c>
      <c r="F32" s="28"/>
      <c r="G32" s="53">
        <f t="shared" si="0"/>
        <v>0</v>
      </c>
    </row>
    <row r="33" spans="2:7" x14ac:dyDescent="0.25">
      <c r="B33" s="40" t="s">
        <v>59</v>
      </c>
      <c r="C33" s="26" t="s">
        <v>40</v>
      </c>
      <c r="D33" s="27" t="s">
        <v>12</v>
      </c>
      <c r="E33" s="38">
        <v>1302</v>
      </c>
      <c r="F33" s="28"/>
      <c r="G33" s="53">
        <f t="shared" si="0"/>
        <v>0</v>
      </c>
    </row>
    <row r="34" spans="2:7" ht="22.5" x14ac:dyDescent="0.25">
      <c r="B34" s="40" t="s">
        <v>60</v>
      </c>
      <c r="C34" s="26" t="s">
        <v>14</v>
      </c>
      <c r="D34" s="27" t="s">
        <v>3</v>
      </c>
      <c r="E34" s="38">
        <v>15.4</v>
      </c>
      <c r="F34" s="28"/>
      <c r="G34" s="53">
        <f t="shared" si="0"/>
        <v>0</v>
      </c>
    </row>
    <row r="35" spans="2:7" ht="22.5" x14ac:dyDescent="0.25">
      <c r="B35" s="40" t="s">
        <v>61</v>
      </c>
      <c r="C35" s="26" t="s">
        <v>86</v>
      </c>
      <c r="D35" s="27" t="s">
        <v>0</v>
      </c>
      <c r="E35" s="38">
        <v>10</v>
      </c>
      <c r="F35" s="28"/>
      <c r="G35" s="53">
        <f t="shared" si="0"/>
        <v>0</v>
      </c>
    </row>
    <row r="36" spans="2:7" x14ac:dyDescent="0.25">
      <c r="B36" s="40" t="s">
        <v>62</v>
      </c>
      <c r="C36" s="26" t="s">
        <v>15</v>
      </c>
      <c r="D36" s="27" t="s">
        <v>3</v>
      </c>
      <c r="E36" s="38">
        <v>24.71</v>
      </c>
      <c r="F36" s="28"/>
      <c r="G36" s="53">
        <f t="shared" si="0"/>
        <v>0</v>
      </c>
    </row>
    <row r="37" spans="2:7" x14ac:dyDescent="0.25">
      <c r="B37" s="40" t="s">
        <v>63</v>
      </c>
      <c r="C37" s="26" t="s">
        <v>16</v>
      </c>
      <c r="D37" s="27" t="s">
        <v>3</v>
      </c>
      <c r="E37" s="38">
        <v>10.8</v>
      </c>
      <c r="F37" s="28"/>
      <c r="G37" s="53">
        <f t="shared" si="0"/>
        <v>0</v>
      </c>
    </row>
    <row r="38" spans="2:7" x14ac:dyDescent="0.25">
      <c r="B38" s="40" t="s">
        <v>64</v>
      </c>
      <c r="C38" s="26" t="s">
        <v>65</v>
      </c>
      <c r="D38" s="27" t="s">
        <v>87</v>
      </c>
      <c r="E38" s="38">
        <v>2870</v>
      </c>
      <c r="F38" s="28"/>
      <c r="G38" s="53">
        <f t="shared" si="0"/>
        <v>0</v>
      </c>
    </row>
    <row r="39" spans="2:7" ht="33.75" x14ac:dyDescent="0.25">
      <c r="B39" s="40" t="s">
        <v>66</v>
      </c>
      <c r="C39" s="26" t="s">
        <v>83</v>
      </c>
      <c r="D39" s="27" t="s">
        <v>0</v>
      </c>
      <c r="E39" s="38">
        <v>531.30999999999995</v>
      </c>
      <c r="F39" s="28"/>
      <c r="G39" s="53">
        <f t="shared" si="0"/>
        <v>0</v>
      </c>
    </row>
    <row r="40" spans="2:7" ht="33.75" x14ac:dyDescent="0.25">
      <c r="B40" s="40" t="s">
        <v>67</v>
      </c>
      <c r="C40" s="26" t="s">
        <v>84</v>
      </c>
      <c r="D40" s="27" t="s">
        <v>0</v>
      </c>
      <c r="E40" s="38">
        <v>1062.6199999999999</v>
      </c>
      <c r="F40" s="28"/>
      <c r="G40" s="53">
        <f t="shared" si="0"/>
        <v>0</v>
      </c>
    </row>
    <row r="41" spans="2:7" x14ac:dyDescent="0.25">
      <c r="B41" s="39">
        <v>4</v>
      </c>
      <c r="C41" s="23" t="s">
        <v>68</v>
      </c>
      <c r="D41" s="24"/>
      <c r="E41" s="25"/>
      <c r="F41" s="55"/>
      <c r="G41" s="35">
        <f>SUM(G42:G43)</f>
        <v>0</v>
      </c>
    </row>
    <row r="42" spans="2:7" x14ac:dyDescent="0.25">
      <c r="B42" s="40" t="s">
        <v>18</v>
      </c>
      <c r="C42" s="26" t="s">
        <v>88</v>
      </c>
      <c r="D42" s="27" t="s">
        <v>20</v>
      </c>
      <c r="E42" s="38">
        <v>47.89</v>
      </c>
      <c r="F42" s="28"/>
      <c r="G42" s="53">
        <f t="shared" si="0"/>
        <v>0</v>
      </c>
    </row>
    <row r="43" spans="2:7" ht="22.5" x14ac:dyDescent="0.25">
      <c r="B43" s="40" t="s">
        <v>19</v>
      </c>
      <c r="C43" s="26" t="s">
        <v>89</v>
      </c>
      <c r="D43" s="27" t="s">
        <v>0</v>
      </c>
      <c r="E43" s="38">
        <v>72.7</v>
      </c>
      <c r="F43" s="28"/>
      <c r="G43" s="53">
        <f t="shared" si="0"/>
        <v>0</v>
      </c>
    </row>
    <row r="44" spans="2:7" x14ac:dyDescent="0.25">
      <c r="B44" s="39">
        <v>5</v>
      </c>
      <c r="C44" s="23" t="s">
        <v>24</v>
      </c>
      <c r="D44" s="24"/>
      <c r="E44" s="25"/>
      <c r="F44" s="55"/>
      <c r="G44" s="35">
        <f>SUM(G45:G46)</f>
        <v>0</v>
      </c>
    </row>
    <row r="45" spans="2:7" ht="22.5" x14ac:dyDescent="0.25">
      <c r="B45" s="40" t="s">
        <v>21</v>
      </c>
      <c r="C45" s="26" t="s">
        <v>90</v>
      </c>
      <c r="D45" s="27" t="s">
        <v>0</v>
      </c>
      <c r="E45" s="38">
        <v>251.82</v>
      </c>
      <c r="F45" s="28"/>
      <c r="G45" s="53">
        <f t="shared" si="0"/>
        <v>0</v>
      </c>
    </row>
    <row r="46" spans="2:7" x14ac:dyDescent="0.25">
      <c r="B46" s="40" t="s">
        <v>69</v>
      </c>
      <c r="C46" s="26" t="s">
        <v>91</v>
      </c>
      <c r="D46" s="27" t="s">
        <v>0</v>
      </c>
      <c r="E46" s="38">
        <v>251.82</v>
      </c>
      <c r="F46" s="28"/>
      <c r="G46" s="53">
        <f t="shared" si="0"/>
        <v>0</v>
      </c>
    </row>
    <row r="47" spans="2:7" x14ac:dyDescent="0.25">
      <c r="B47" s="39">
        <v>6</v>
      </c>
      <c r="C47" s="23" t="s">
        <v>70</v>
      </c>
      <c r="D47" s="24"/>
      <c r="E47" s="25"/>
      <c r="F47" s="55"/>
      <c r="G47" s="35">
        <f>SUM(G48:G48)</f>
        <v>0</v>
      </c>
    </row>
    <row r="48" spans="2:7" x14ac:dyDescent="0.25">
      <c r="B48" s="40" t="s">
        <v>22</v>
      </c>
      <c r="C48" s="26" t="s">
        <v>92</v>
      </c>
      <c r="D48" s="27" t="s">
        <v>0</v>
      </c>
      <c r="E48" s="38">
        <v>112.5</v>
      </c>
      <c r="F48" s="28"/>
      <c r="G48" s="53">
        <f t="shared" si="0"/>
        <v>0</v>
      </c>
    </row>
    <row r="49" spans="2:7" x14ac:dyDescent="0.25">
      <c r="B49" s="39">
        <v>7</v>
      </c>
      <c r="C49" s="23" t="s">
        <v>25</v>
      </c>
      <c r="D49" s="24"/>
      <c r="E49" s="25"/>
      <c r="F49" s="55"/>
      <c r="G49" s="35">
        <f>SUM(G50:G51)</f>
        <v>0</v>
      </c>
    </row>
    <row r="50" spans="2:7" x14ac:dyDescent="0.25">
      <c r="B50" s="40" t="s">
        <v>71</v>
      </c>
      <c r="C50" s="26" t="s">
        <v>72</v>
      </c>
      <c r="D50" s="27" t="s">
        <v>0</v>
      </c>
      <c r="E50" s="38">
        <v>153</v>
      </c>
      <c r="F50" s="28"/>
      <c r="G50" s="53">
        <f t="shared" si="0"/>
        <v>0</v>
      </c>
    </row>
    <row r="51" spans="2:7" ht="15.75" thickBot="1" x14ac:dyDescent="0.3">
      <c r="B51" s="56" t="s">
        <v>73</v>
      </c>
      <c r="C51" s="57" t="s">
        <v>25</v>
      </c>
      <c r="D51" s="58" t="s">
        <v>0</v>
      </c>
      <c r="E51" s="59">
        <v>227.16</v>
      </c>
      <c r="F51" s="28"/>
      <c r="G51" s="60">
        <f t="shared" si="0"/>
        <v>0</v>
      </c>
    </row>
    <row r="52" spans="2:7" ht="15.75" thickBot="1" x14ac:dyDescent="0.3">
      <c r="B52" s="61"/>
      <c r="C52" s="62" t="s">
        <v>28</v>
      </c>
      <c r="D52" s="63"/>
      <c r="E52" s="64"/>
      <c r="F52" s="63"/>
      <c r="G52" s="65">
        <f>G7+G11+G27+G41+G44+G47+G49</f>
        <v>0</v>
      </c>
    </row>
    <row r="54" spans="2:7" x14ac:dyDescent="0.25">
      <c r="C54" s="3" t="s">
        <v>94</v>
      </c>
    </row>
    <row r="55" spans="2:7" x14ac:dyDescent="0.25">
      <c r="C55" s="3" t="s">
        <v>95</v>
      </c>
    </row>
  </sheetData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CRONOGRAMA</vt:lpstr>
      <vt:lpstr>PLANILHA</vt:lpstr>
      <vt:lpstr>PLANILHA!Area_de_impressao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2017-07-17T17:29:36Z</cp:lastPrinted>
  <dcterms:created xsi:type="dcterms:W3CDTF">2017-06-21T13:53:04Z</dcterms:created>
  <dcterms:modified xsi:type="dcterms:W3CDTF">2017-07-17T17:34:21Z</dcterms:modified>
</cp:coreProperties>
</file>